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<sst xmlns="http://schemas.openxmlformats.org/spreadsheetml/2006/main" count="162" uniqueCount="89">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</sst>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35467671</v>
      </c>
      <c r="E10" s="14">
        <f t="shared" si="0"/>
        <v>321423.49000000017</v>
      </c>
      <c r="F10" s="14">
        <f t="shared" si="0"/>
        <v>35789094.49000001</v>
      </c>
      <c r="G10" s="14">
        <f t="shared" si="0"/>
        <v>19635237.05</v>
      </c>
      <c r="H10" s="14">
        <f t="shared" si="0"/>
        <v>19500936.18</v>
      </c>
      <c r="I10" s="14">
        <f t="shared" si="0"/>
        <v>16153857.440000001</v>
      </c>
    </row>
    <row r="11" spans="2:9" ht="12.75">
      <c r="B11" s="3" t="s">
        <v>12</v>
      </c>
      <c r="C11" s="9"/>
      <c r="D11" s="15">
        <f aca="true" t="shared" si="1" ref="D11:I11">SUM(D12:D18)</f>
        <v>30637474</v>
      </c>
      <c r="E11" s="15">
        <f t="shared" si="1"/>
        <v>0</v>
      </c>
      <c r="F11" s="15">
        <f t="shared" si="1"/>
        <v>30637474.000000004</v>
      </c>
      <c r="G11" s="15">
        <f t="shared" si="1"/>
        <v>16611577.34</v>
      </c>
      <c r="H11" s="15">
        <f t="shared" si="1"/>
        <v>16611577.34</v>
      </c>
      <c r="I11" s="15">
        <f t="shared" si="1"/>
        <v>14025896.660000002</v>
      </c>
    </row>
    <row r="12" spans="2:9" ht="12.75">
      <c r="B12" s="13" t="s">
        <v>13</v>
      </c>
      <c r="C12" s="11"/>
      <c r="D12" s="15">
        <v>19773456</v>
      </c>
      <c r="E12" s="16">
        <v>-312150.33</v>
      </c>
      <c r="F12" s="16">
        <f>D12+E12</f>
        <v>19461305.67</v>
      </c>
      <c r="G12" s="16">
        <v>13010353.98</v>
      </c>
      <c r="H12" s="16">
        <v>13010353.98</v>
      </c>
      <c r="I12" s="16">
        <f>F12-G12</f>
        <v>6450951.690000001</v>
      </c>
    </row>
    <row r="13" spans="2:9" ht="12.75">
      <c r="B13" s="13" t="s">
        <v>14</v>
      </c>
      <c r="C13" s="11"/>
      <c r="D13" s="15">
        <v>0</v>
      </c>
      <c r="E13" s="16">
        <v>111483.3</v>
      </c>
      <c r="F13" s="16">
        <f aca="true" t="shared" si="2" ref="F13:F18">D13+E13</f>
        <v>111483.3</v>
      </c>
      <c r="G13" s="16">
        <v>111483.3</v>
      </c>
      <c r="H13" s="16">
        <v>111483.3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5541942</v>
      </c>
      <c r="E14" s="16">
        <v>-37741.68</v>
      </c>
      <c r="F14" s="16">
        <f t="shared" si="2"/>
        <v>5504200.32</v>
      </c>
      <c r="G14" s="16">
        <v>84124.15</v>
      </c>
      <c r="H14" s="16">
        <v>84124.15</v>
      </c>
      <c r="I14" s="16">
        <f t="shared" si="3"/>
        <v>5420076.17</v>
      </c>
    </row>
    <row r="15" spans="2:9" ht="12.75">
      <c r="B15" s="13" t="s">
        <v>16</v>
      </c>
      <c r="C15" s="11"/>
      <c r="D15" s="15">
        <v>3635416</v>
      </c>
      <c r="E15" s="16">
        <v>0</v>
      </c>
      <c r="F15" s="16">
        <f t="shared" si="2"/>
        <v>3635416</v>
      </c>
      <c r="G15" s="16">
        <v>2359631.37</v>
      </c>
      <c r="H15" s="16">
        <v>2359631.37</v>
      </c>
      <c r="I15" s="16">
        <f t="shared" si="3"/>
        <v>1275784.63</v>
      </c>
    </row>
    <row r="16" spans="2:9" ht="12.75">
      <c r="B16" s="13" t="s">
        <v>17</v>
      </c>
      <c r="C16" s="11"/>
      <c r="D16" s="15">
        <v>1686660</v>
      </c>
      <c r="E16" s="16">
        <v>238408.71</v>
      </c>
      <c r="F16" s="16">
        <f t="shared" si="2"/>
        <v>1925068.71</v>
      </c>
      <c r="G16" s="16">
        <v>1045984.54</v>
      </c>
      <c r="H16" s="16">
        <v>1045984.54</v>
      </c>
      <c r="I16" s="16">
        <f t="shared" si="3"/>
        <v>879084.1699999999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544840</v>
      </c>
      <c r="E19" s="15">
        <f t="shared" si="4"/>
        <v>1109824.6</v>
      </c>
      <c r="F19" s="15">
        <f t="shared" si="4"/>
        <v>1654664.6</v>
      </c>
      <c r="G19" s="15">
        <f t="shared" si="4"/>
        <v>1376089.11</v>
      </c>
      <c r="H19" s="15">
        <f t="shared" si="4"/>
        <v>1360268.3699999999</v>
      </c>
      <c r="I19" s="15">
        <f t="shared" si="4"/>
        <v>278575.4900000001</v>
      </c>
    </row>
    <row r="20" spans="2:9" ht="12.75">
      <c r="B20" s="13" t="s">
        <v>21</v>
      </c>
      <c r="C20" s="11"/>
      <c r="D20" s="15">
        <v>69380</v>
      </c>
      <c r="E20" s="16">
        <v>1249613.87</v>
      </c>
      <c r="F20" s="15">
        <f aca="true" t="shared" si="5" ref="F20:F28">D20+E20</f>
        <v>1318993.87</v>
      </c>
      <c r="G20" s="16">
        <v>1239023.04</v>
      </c>
      <c r="H20" s="16">
        <v>1238440.82</v>
      </c>
      <c r="I20" s="16">
        <f>F20-G20</f>
        <v>79970.83000000007</v>
      </c>
    </row>
    <row r="21" spans="2:9" ht="12.75">
      <c r="B21" s="13" t="s">
        <v>22</v>
      </c>
      <c r="C21" s="11"/>
      <c r="D21" s="15">
        <v>0</v>
      </c>
      <c r="E21" s="16">
        <v>8138</v>
      </c>
      <c r="F21" s="15">
        <f t="shared" si="5"/>
        <v>8138</v>
      </c>
      <c r="G21" s="16">
        <v>8138</v>
      </c>
      <c r="H21" s="16">
        <v>8138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5000</v>
      </c>
      <c r="E22" s="16">
        <v>-5000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31650.45</v>
      </c>
      <c r="F23" s="15">
        <f t="shared" si="5"/>
        <v>37650.45</v>
      </c>
      <c r="G23" s="16">
        <v>2414.45</v>
      </c>
      <c r="H23" s="16">
        <v>2414.45</v>
      </c>
      <c r="I23" s="16">
        <f t="shared" si="6"/>
        <v>35236</v>
      </c>
    </row>
    <row r="24" spans="2:9" ht="12.75">
      <c r="B24" s="13" t="s">
        <v>25</v>
      </c>
      <c r="C24" s="11"/>
      <c r="D24" s="15">
        <v>52250</v>
      </c>
      <c r="E24" s="16">
        <v>3862.43</v>
      </c>
      <c r="F24" s="15">
        <f t="shared" si="5"/>
        <v>56112.43</v>
      </c>
      <c r="G24" s="16">
        <v>22325.59</v>
      </c>
      <c r="H24" s="16">
        <v>7197.43</v>
      </c>
      <c r="I24" s="16">
        <f t="shared" si="6"/>
        <v>33786.84</v>
      </c>
    </row>
    <row r="25" spans="2:9" ht="12.75">
      <c r="B25" s="13" t="s">
        <v>26</v>
      </c>
      <c r="C25" s="11"/>
      <c r="D25" s="15">
        <v>345000</v>
      </c>
      <c r="E25" s="16">
        <v>-151520.93</v>
      </c>
      <c r="F25" s="15">
        <f t="shared" si="5"/>
        <v>193479.07</v>
      </c>
      <c r="G25" s="16">
        <v>100315.58</v>
      </c>
      <c r="H25" s="16">
        <v>100205.22</v>
      </c>
      <c r="I25" s="16">
        <f t="shared" si="6"/>
        <v>93163.49</v>
      </c>
    </row>
    <row r="26" spans="2:9" ht="12.75">
      <c r="B26" s="13" t="s">
        <v>27</v>
      </c>
      <c r="C26" s="11"/>
      <c r="D26" s="15">
        <v>12750</v>
      </c>
      <c r="E26" s="16">
        <v>12865.78</v>
      </c>
      <c r="F26" s="15">
        <f t="shared" si="5"/>
        <v>25615.78</v>
      </c>
      <c r="G26" s="16">
        <v>3697.45</v>
      </c>
      <c r="H26" s="16">
        <v>3697.45</v>
      </c>
      <c r="I26" s="16">
        <f t="shared" si="6"/>
        <v>21918.329999999998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54460</v>
      </c>
      <c r="E28" s="16">
        <v>-39785</v>
      </c>
      <c r="F28" s="15">
        <f t="shared" si="5"/>
        <v>14675</v>
      </c>
      <c r="G28" s="16">
        <v>175</v>
      </c>
      <c r="H28" s="16">
        <v>175</v>
      </c>
      <c r="I28" s="16">
        <f t="shared" si="6"/>
        <v>14500</v>
      </c>
    </row>
    <row r="29" spans="2:9" ht="12.75">
      <c r="B29" s="3" t="s">
        <v>30</v>
      </c>
      <c r="C29" s="9"/>
      <c r="D29" s="15">
        <f aca="true" t="shared" si="7" ref="D29:I29">SUM(D30:D38)</f>
        <v>4235357</v>
      </c>
      <c r="E29" s="15">
        <f t="shared" si="7"/>
        <v>-799789.2</v>
      </c>
      <c r="F29" s="15">
        <f t="shared" si="7"/>
        <v>3435567.8</v>
      </c>
      <c r="G29" s="15">
        <f t="shared" si="7"/>
        <v>1647570.6</v>
      </c>
      <c r="H29" s="15">
        <f t="shared" si="7"/>
        <v>1529090.4700000002</v>
      </c>
      <c r="I29" s="15">
        <f t="shared" si="7"/>
        <v>1787997.2</v>
      </c>
    </row>
    <row r="30" spans="2:9" ht="12.75">
      <c r="B30" s="13" t="s">
        <v>31</v>
      </c>
      <c r="C30" s="11"/>
      <c r="D30" s="15">
        <v>398300</v>
      </c>
      <c r="E30" s="16">
        <v>-90768.19</v>
      </c>
      <c r="F30" s="15">
        <f aca="true" t="shared" si="8" ref="F30:F38">D30+E30</f>
        <v>307531.81</v>
      </c>
      <c r="G30" s="16">
        <v>257901.53</v>
      </c>
      <c r="H30" s="16">
        <v>257750.64</v>
      </c>
      <c r="I30" s="16">
        <f t="shared" si="6"/>
        <v>49630.28</v>
      </c>
    </row>
    <row r="31" spans="2:9" ht="12.75">
      <c r="B31" s="13" t="s">
        <v>32</v>
      </c>
      <c r="C31" s="11"/>
      <c r="D31" s="15">
        <v>9500</v>
      </c>
      <c r="E31" s="16">
        <v>-9500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1115051</v>
      </c>
      <c r="E32" s="16">
        <v>-444275.19</v>
      </c>
      <c r="F32" s="15">
        <f t="shared" si="8"/>
        <v>670775.81</v>
      </c>
      <c r="G32" s="16">
        <v>438379.65</v>
      </c>
      <c r="H32" s="16">
        <v>425548.65</v>
      </c>
      <c r="I32" s="16">
        <f t="shared" si="6"/>
        <v>232396.16000000003</v>
      </c>
    </row>
    <row r="33" spans="2:9" ht="12.75">
      <c r="B33" s="13" t="s">
        <v>34</v>
      </c>
      <c r="C33" s="11"/>
      <c r="D33" s="15">
        <v>225000</v>
      </c>
      <c r="E33" s="16">
        <v>-215643.86</v>
      </c>
      <c r="F33" s="15">
        <f t="shared" si="8"/>
        <v>9356.140000000014</v>
      </c>
      <c r="G33" s="16">
        <v>9356.14</v>
      </c>
      <c r="H33" s="16">
        <v>9356.14</v>
      </c>
      <c r="I33" s="16">
        <f t="shared" si="6"/>
        <v>1.4551915228366852E-11</v>
      </c>
    </row>
    <row r="34" spans="2:9" ht="12.75">
      <c r="B34" s="13" t="s">
        <v>35</v>
      </c>
      <c r="C34" s="11"/>
      <c r="D34" s="15">
        <v>76500</v>
      </c>
      <c r="E34" s="16">
        <v>55585.52</v>
      </c>
      <c r="F34" s="15">
        <f t="shared" si="8"/>
        <v>132085.52</v>
      </c>
      <c r="G34" s="16">
        <v>46512.12</v>
      </c>
      <c r="H34" s="16">
        <v>46512.12</v>
      </c>
      <c r="I34" s="16">
        <f t="shared" si="6"/>
        <v>85573.4</v>
      </c>
    </row>
    <row r="35" spans="2:9" ht="12.75">
      <c r="B35" s="13" t="s">
        <v>36</v>
      </c>
      <c r="C35" s="11"/>
      <c r="D35" s="15">
        <v>3500</v>
      </c>
      <c r="E35" s="16">
        <v>6147.47</v>
      </c>
      <c r="F35" s="15">
        <f t="shared" si="8"/>
        <v>9647.470000000001</v>
      </c>
      <c r="G35" s="16">
        <v>9647.47</v>
      </c>
      <c r="H35" s="16">
        <v>9647.47</v>
      </c>
      <c r="I35" s="16">
        <f t="shared" si="6"/>
        <v>0</v>
      </c>
    </row>
    <row r="36" spans="2:9" ht="12.75">
      <c r="B36" s="13" t="s">
        <v>37</v>
      </c>
      <c r="C36" s="11"/>
      <c r="D36" s="15">
        <v>79390</v>
      </c>
      <c r="E36" s="16">
        <v>-72503.48</v>
      </c>
      <c r="F36" s="15">
        <f t="shared" si="8"/>
        <v>6886.520000000004</v>
      </c>
      <c r="G36" s="16">
        <v>6794.02</v>
      </c>
      <c r="H36" s="16">
        <v>2047</v>
      </c>
      <c r="I36" s="16">
        <f t="shared" si="6"/>
        <v>92.50000000000364</v>
      </c>
    </row>
    <row r="37" spans="2:9" ht="12.75">
      <c r="B37" s="13" t="s">
        <v>38</v>
      </c>
      <c r="C37" s="11"/>
      <c r="D37" s="15">
        <v>75875</v>
      </c>
      <c r="E37" s="16">
        <v>-68934</v>
      </c>
      <c r="F37" s="15">
        <f t="shared" si="8"/>
        <v>6941</v>
      </c>
      <c r="G37" s="16">
        <v>6710.92</v>
      </c>
      <c r="H37" s="16">
        <v>6710.92</v>
      </c>
      <c r="I37" s="16">
        <f t="shared" si="6"/>
        <v>230.07999999999993</v>
      </c>
    </row>
    <row r="38" spans="2:9" ht="12.75">
      <c r="B38" s="13" t="s">
        <v>39</v>
      </c>
      <c r="C38" s="11"/>
      <c r="D38" s="15">
        <v>2252241</v>
      </c>
      <c r="E38" s="16">
        <v>40102.53</v>
      </c>
      <c r="F38" s="15">
        <f t="shared" si="8"/>
        <v>2292343.53</v>
      </c>
      <c r="G38" s="16">
        <v>872268.75</v>
      </c>
      <c r="H38" s="16">
        <v>771517.53</v>
      </c>
      <c r="I38" s="16">
        <f t="shared" si="6"/>
        <v>1420074.7799999998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50000</v>
      </c>
      <c r="E49" s="15">
        <f t="shared" si="11"/>
        <v>0</v>
      </c>
      <c r="F49" s="15">
        <f t="shared" si="11"/>
        <v>50000</v>
      </c>
      <c r="G49" s="15">
        <f t="shared" si="11"/>
        <v>0</v>
      </c>
      <c r="H49" s="15">
        <f t="shared" si="11"/>
        <v>0</v>
      </c>
      <c r="I49" s="15">
        <f t="shared" si="11"/>
        <v>50000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11388.09</v>
      </c>
      <c r="F63" s="15">
        <f>F64+F65+F66+F67+F68+F70+F71</f>
        <v>11388.09</v>
      </c>
      <c r="G63" s="15">
        <f>SUM(G64:G71)</f>
        <v>0</v>
      </c>
      <c r="H63" s="15">
        <f>SUM(H64:H71)</f>
        <v>0</v>
      </c>
      <c r="I63" s="16">
        <f t="shared" si="6"/>
        <v>11388.09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11388.09</v>
      </c>
      <c r="F71" s="15">
        <f t="shared" si="10"/>
        <v>11388.09</v>
      </c>
      <c r="G71" s="16">
        <v>0</v>
      </c>
      <c r="H71" s="16">
        <v>0</v>
      </c>
      <c r="I71" s="16">
        <f t="shared" si="6"/>
        <v>11388.09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29953147</v>
      </c>
      <c r="E85" s="21">
        <f>E86+E104+E94+E114+E124+E134+E138+E147+E151</f>
        <v>-763061.6</v>
      </c>
      <c r="F85" s="21">
        <f t="shared" si="12"/>
        <v>29190085.4</v>
      </c>
      <c r="G85" s="21">
        <f>G86+G104+G94+G114+G124+G134+G138+G147+G151</f>
        <v>17000385.48</v>
      </c>
      <c r="H85" s="21">
        <f>H86+H104+H94+H114+H124+H134+H138+H147+H151</f>
        <v>16966218.840000004</v>
      </c>
      <c r="I85" s="21">
        <f t="shared" si="12"/>
        <v>12189699.92</v>
      </c>
    </row>
    <row r="86" spans="2:9" ht="12.75">
      <c r="B86" s="3" t="s">
        <v>12</v>
      </c>
      <c r="C86" s="9"/>
      <c r="D86" s="15">
        <f>SUM(D87:D93)</f>
        <v>27707372</v>
      </c>
      <c r="E86" s="15">
        <f>SUM(E87:E93)</f>
        <v>0</v>
      </c>
      <c r="F86" s="15">
        <f>SUM(F87:F93)</f>
        <v>27707372</v>
      </c>
      <c r="G86" s="15">
        <f>SUM(G87:G93)</f>
        <v>16077506.080000002</v>
      </c>
      <c r="H86" s="15">
        <f>SUM(H87:H93)</f>
        <v>16077506.080000002</v>
      </c>
      <c r="I86" s="16">
        <f aca="true" t="shared" si="13" ref="I86:I149">F86-G86</f>
        <v>11629865.919999998</v>
      </c>
    </row>
    <row r="87" spans="2:9" ht="12.75">
      <c r="B87" s="13" t="s">
        <v>13</v>
      </c>
      <c r="C87" s="11"/>
      <c r="D87" s="15">
        <v>19219872</v>
      </c>
      <c r="E87" s="16">
        <v>-200667.03</v>
      </c>
      <c r="F87" s="15">
        <f aca="true" t="shared" si="14" ref="F87:F103">D87+E87</f>
        <v>19019204.97</v>
      </c>
      <c r="G87" s="16">
        <v>12661047.56</v>
      </c>
      <c r="H87" s="16">
        <v>12661047.56</v>
      </c>
      <c r="I87" s="16">
        <f t="shared" si="13"/>
        <v>6358157.409999998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3229756</v>
      </c>
      <c r="E89" s="16">
        <v>-37741.68</v>
      </c>
      <c r="F89" s="15">
        <f t="shared" si="14"/>
        <v>3192014.32</v>
      </c>
      <c r="G89" s="16">
        <v>44776.75</v>
      </c>
      <c r="H89" s="16">
        <v>44776.75</v>
      </c>
      <c r="I89" s="16">
        <f t="shared" si="13"/>
        <v>3147237.57</v>
      </c>
    </row>
    <row r="90" spans="2:9" ht="12.75">
      <c r="B90" s="13" t="s">
        <v>16</v>
      </c>
      <c r="C90" s="11"/>
      <c r="D90" s="15">
        <v>3571084</v>
      </c>
      <c r="E90" s="16">
        <v>0</v>
      </c>
      <c r="F90" s="15">
        <f t="shared" si="14"/>
        <v>3571084</v>
      </c>
      <c r="G90" s="16">
        <v>2325697.23</v>
      </c>
      <c r="H90" s="16">
        <v>2325697.23</v>
      </c>
      <c r="I90" s="16">
        <f t="shared" si="13"/>
        <v>1245386.77</v>
      </c>
    </row>
    <row r="91" spans="2:9" ht="12.75">
      <c r="B91" s="13" t="s">
        <v>17</v>
      </c>
      <c r="C91" s="11"/>
      <c r="D91" s="15">
        <v>1686660</v>
      </c>
      <c r="E91" s="16">
        <v>238408.71</v>
      </c>
      <c r="F91" s="15">
        <f t="shared" si="14"/>
        <v>1925068.71</v>
      </c>
      <c r="G91" s="16">
        <v>1045984.54</v>
      </c>
      <c r="H91" s="16">
        <v>1045984.54</v>
      </c>
      <c r="I91" s="16">
        <f t="shared" si="13"/>
        <v>879084.1699999999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544840</v>
      </c>
      <c r="E94" s="15">
        <f>SUM(E95:E103)</f>
        <v>-119966.79999999999</v>
      </c>
      <c r="F94" s="15">
        <f>SUM(F95:F103)</f>
        <v>424873.19999999995</v>
      </c>
      <c r="G94" s="15">
        <f>SUM(G95:G103)</f>
        <v>146890.65000000002</v>
      </c>
      <c r="H94" s="15">
        <f>SUM(H95:H103)</f>
        <v>131069.91</v>
      </c>
      <c r="I94" s="16">
        <f t="shared" si="13"/>
        <v>277982.54999999993</v>
      </c>
    </row>
    <row r="95" spans="2:9" ht="12.75">
      <c r="B95" s="13" t="s">
        <v>21</v>
      </c>
      <c r="C95" s="11"/>
      <c r="D95" s="15">
        <v>62928</v>
      </c>
      <c r="E95" s="16">
        <v>26274.47</v>
      </c>
      <c r="F95" s="15">
        <f t="shared" si="14"/>
        <v>89202.47</v>
      </c>
      <c r="G95" s="16">
        <v>9824.6</v>
      </c>
      <c r="H95" s="16">
        <v>9242.38</v>
      </c>
      <c r="I95" s="16">
        <f t="shared" si="13"/>
        <v>79377.87</v>
      </c>
    </row>
    <row r="96" spans="2:9" ht="12.75">
      <c r="B96" s="13" t="s">
        <v>22</v>
      </c>
      <c r="C96" s="11"/>
      <c r="D96" s="15">
        <v>0</v>
      </c>
      <c r="E96" s="16">
        <v>8138</v>
      </c>
      <c r="F96" s="15">
        <f t="shared" si="14"/>
        <v>8138</v>
      </c>
      <c r="G96" s="16">
        <v>8138</v>
      </c>
      <c r="H96" s="16">
        <v>8138</v>
      </c>
      <c r="I96" s="16">
        <f t="shared" si="13"/>
        <v>0</v>
      </c>
    </row>
    <row r="97" spans="2:9" ht="12.75">
      <c r="B97" s="13" t="s">
        <v>23</v>
      </c>
      <c r="C97" s="11"/>
      <c r="D97" s="15">
        <v>5000</v>
      </c>
      <c r="E97" s="16">
        <v>-5000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6000</v>
      </c>
      <c r="E98" s="16">
        <v>31650.45</v>
      </c>
      <c r="F98" s="15">
        <f t="shared" si="14"/>
        <v>37650.45</v>
      </c>
      <c r="G98" s="16">
        <v>2414.45</v>
      </c>
      <c r="H98" s="16">
        <v>2414.45</v>
      </c>
      <c r="I98" s="16">
        <f t="shared" si="13"/>
        <v>35236</v>
      </c>
    </row>
    <row r="99" spans="2:9" ht="12.75">
      <c r="B99" s="13" t="s">
        <v>25</v>
      </c>
      <c r="C99" s="11"/>
      <c r="D99" s="15">
        <v>52250</v>
      </c>
      <c r="E99" s="16">
        <v>3862.43</v>
      </c>
      <c r="F99" s="15">
        <f t="shared" si="14"/>
        <v>56112.43</v>
      </c>
      <c r="G99" s="16">
        <v>22325.58</v>
      </c>
      <c r="H99" s="16">
        <v>7197.42</v>
      </c>
      <c r="I99" s="16">
        <f t="shared" si="13"/>
        <v>33786.85</v>
      </c>
    </row>
    <row r="100" spans="2:9" ht="12.75">
      <c r="B100" s="13" t="s">
        <v>26</v>
      </c>
      <c r="C100" s="11"/>
      <c r="D100" s="15">
        <v>351452</v>
      </c>
      <c r="E100" s="16">
        <v>-157972.93</v>
      </c>
      <c r="F100" s="15">
        <f t="shared" si="14"/>
        <v>193479.07</v>
      </c>
      <c r="G100" s="16">
        <v>100315.57</v>
      </c>
      <c r="H100" s="16">
        <v>100205.21</v>
      </c>
      <c r="I100" s="16">
        <f t="shared" si="13"/>
        <v>93163.5</v>
      </c>
    </row>
    <row r="101" spans="2:9" ht="12.75">
      <c r="B101" s="13" t="s">
        <v>27</v>
      </c>
      <c r="C101" s="11"/>
      <c r="D101" s="15">
        <v>12750</v>
      </c>
      <c r="E101" s="16">
        <v>12865.78</v>
      </c>
      <c r="F101" s="15">
        <f t="shared" si="14"/>
        <v>25615.78</v>
      </c>
      <c r="G101" s="16">
        <v>3697.45</v>
      </c>
      <c r="H101" s="16">
        <v>3697.45</v>
      </c>
      <c r="I101" s="16">
        <f t="shared" si="13"/>
        <v>21918.329999999998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54460</v>
      </c>
      <c r="E103" s="16">
        <v>-39785</v>
      </c>
      <c r="F103" s="15">
        <f t="shared" si="14"/>
        <v>14675</v>
      </c>
      <c r="G103" s="16">
        <v>175</v>
      </c>
      <c r="H103" s="16">
        <v>175</v>
      </c>
      <c r="I103" s="16">
        <f t="shared" si="13"/>
        <v>14500</v>
      </c>
    </row>
    <row r="104" spans="2:9" ht="12.75">
      <c r="B104" s="3" t="s">
        <v>30</v>
      </c>
      <c r="C104" s="9"/>
      <c r="D104" s="15">
        <f>SUM(D105:D113)</f>
        <v>1700935</v>
      </c>
      <c r="E104" s="15">
        <f>SUM(E105:E113)</f>
        <v>-799789.2</v>
      </c>
      <c r="F104" s="15">
        <f>SUM(F105:F113)</f>
        <v>901145.8000000002</v>
      </c>
      <c r="G104" s="15">
        <f>SUM(G105:G113)</f>
        <v>775988.75</v>
      </c>
      <c r="H104" s="15">
        <f>SUM(H105:H113)</f>
        <v>757642.85</v>
      </c>
      <c r="I104" s="16">
        <f t="shared" si="13"/>
        <v>125157.05000000016</v>
      </c>
    </row>
    <row r="105" spans="2:9" ht="12.75">
      <c r="B105" s="13" t="s">
        <v>31</v>
      </c>
      <c r="C105" s="11"/>
      <c r="D105" s="15">
        <v>728300</v>
      </c>
      <c r="E105" s="16">
        <v>-420768.19</v>
      </c>
      <c r="F105" s="16">
        <f>D105+E105</f>
        <v>307531.81</v>
      </c>
      <c r="G105" s="16">
        <v>257901.53</v>
      </c>
      <c r="H105" s="16">
        <v>257750.63</v>
      </c>
      <c r="I105" s="16">
        <f t="shared" si="13"/>
        <v>49630.28</v>
      </c>
    </row>
    <row r="106" spans="2:9" ht="12.75">
      <c r="B106" s="13" t="s">
        <v>32</v>
      </c>
      <c r="C106" s="11"/>
      <c r="D106" s="15">
        <v>79426.22</v>
      </c>
      <c r="E106" s="16">
        <v>-79426.22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724693.78</v>
      </c>
      <c r="E107" s="16">
        <v>-269348.97</v>
      </c>
      <c r="F107" s="16">
        <f t="shared" si="15"/>
        <v>455344.81000000006</v>
      </c>
      <c r="G107" s="16">
        <v>407164.06</v>
      </c>
      <c r="H107" s="16">
        <v>394333.06</v>
      </c>
      <c r="I107" s="16">
        <f t="shared" si="13"/>
        <v>48180.75000000006</v>
      </c>
    </row>
    <row r="108" spans="2:9" ht="12.75">
      <c r="B108" s="13" t="s">
        <v>34</v>
      </c>
      <c r="C108" s="11"/>
      <c r="D108" s="15">
        <v>0</v>
      </c>
      <c r="E108" s="16">
        <v>9356.14</v>
      </c>
      <c r="F108" s="16">
        <f t="shared" si="15"/>
        <v>9356.14</v>
      </c>
      <c r="G108" s="16">
        <v>9356.14</v>
      </c>
      <c r="H108" s="16">
        <v>9356.14</v>
      </c>
      <c r="I108" s="16">
        <f t="shared" si="13"/>
        <v>0</v>
      </c>
    </row>
    <row r="109" spans="2:9" ht="12.75">
      <c r="B109" s="13" t="s">
        <v>35</v>
      </c>
      <c r="C109" s="11"/>
      <c r="D109" s="15">
        <v>6500</v>
      </c>
      <c r="E109" s="16">
        <v>55585.52</v>
      </c>
      <c r="F109" s="16">
        <f t="shared" si="15"/>
        <v>62085.52</v>
      </c>
      <c r="G109" s="16">
        <v>46512.12</v>
      </c>
      <c r="H109" s="16">
        <v>46512.12</v>
      </c>
      <c r="I109" s="16">
        <f t="shared" si="13"/>
        <v>15573.399999999994</v>
      </c>
    </row>
    <row r="110" spans="2:9" ht="12.75">
      <c r="B110" s="13" t="s">
        <v>36</v>
      </c>
      <c r="C110" s="11"/>
      <c r="D110" s="15">
        <v>3500</v>
      </c>
      <c r="E110" s="16">
        <v>6147.47</v>
      </c>
      <c r="F110" s="16">
        <f t="shared" si="15"/>
        <v>9647.470000000001</v>
      </c>
      <c r="G110" s="16">
        <v>9647.47</v>
      </c>
      <c r="H110" s="16">
        <v>9647.47</v>
      </c>
      <c r="I110" s="16">
        <f t="shared" si="13"/>
        <v>0</v>
      </c>
    </row>
    <row r="111" spans="2:9" ht="12.75">
      <c r="B111" s="13" t="s">
        <v>37</v>
      </c>
      <c r="C111" s="11"/>
      <c r="D111" s="15">
        <v>79390</v>
      </c>
      <c r="E111" s="16">
        <v>-72503.48</v>
      </c>
      <c r="F111" s="16">
        <f t="shared" si="15"/>
        <v>6886.520000000004</v>
      </c>
      <c r="G111" s="16">
        <v>6794.01</v>
      </c>
      <c r="H111" s="16">
        <v>2047.01</v>
      </c>
      <c r="I111" s="16">
        <f t="shared" si="13"/>
        <v>92.51000000000386</v>
      </c>
    </row>
    <row r="112" spans="2:9" ht="12.75">
      <c r="B112" s="13" t="s">
        <v>38</v>
      </c>
      <c r="C112" s="11"/>
      <c r="D112" s="15">
        <v>75875</v>
      </c>
      <c r="E112" s="16">
        <v>-68934</v>
      </c>
      <c r="F112" s="16">
        <f t="shared" si="15"/>
        <v>6941</v>
      </c>
      <c r="G112" s="16">
        <v>6710.89</v>
      </c>
      <c r="H112" s="16">
        <v>6710.89</v>
      </c>
      <c r="I112" s="16">
        <f t="shared" si="13"/>
        <v>230.10999999999967</v>
      </c>
    </row>
    <row r="113" spans="2:9" ht="12.75">
      <c r="B113" s="13" t="s">
        <v>39</v>
      </c>
      <c r="C113" s="11"/>
      <c r="D113" s="15">
        <v>3250</v>
      </c>
      <c r="E113" s="16">
        <v>40102.53</v>
      </c>
      <c r="F113" s="16">
        <f t="shared" si="15"/>
        <v>43352.53</v>
      </c>
      <c r="G113" s="16">
        <v>31902.53</v>
      </c>
      <c r="H113" s="16">
        <v>31285.53</v>
      </c>
      <c r="I113" s="16">
        <f t="shared" si="13"/>
        <v>11450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156694.4</v>
      </c>
      <c r="F138" s="15">
        <f>F139+F140+F141+F142+F143+F145+F146</f>
        <v>156694.4</v>
      </c>
      <c r="G138" s="15">
        <f>SUM(G139:G146)</f>
        <v>0</v>
      </c>
      <c r="H138" s="15">
        <f>SUM(H139:H146)</f>
        <v>0</v>
      </c>
      <c r="I138" s="16">
        <f t="shared" si="13"/>
        <v>156694.4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156694.4</v>
      </c>
      <c r="F146" s="16">
        <f t="shared" si="18"/>
        <v>156694.4</v>
      </c>
      <c r="G146" s="16">
        <v>0</v>
      </c>
      <c r="H146" s="16">
        <v>0</v>
      </c>
      <c r="I146" s="16">
        <f t="shared" si="13"/>
        <v>156694.4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65420818</v>
      </c>
      <c r="E160" s="14">
        <f t="shared" si="21"/>
        <v>-441638.1099999998</v>
      </c>
      <c r="F160" s="14">
        <f t="shared" si="21"/>
        <v>64979179.89000001</v>
      </c>
      <c r="G160" s="14">
        <f t="shared" si="21"/>
        <v>36635622.53</v>
      </c>
      <c r="H160" s="14">
        <f t="shared" si="21"/>
        <v>36467155.02</v>
      </c>
      <c r="I160" s="14">
        <f t="shared" si="21"/>
        <v>28343557.36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2020-10-07T17:36:31Z</dcterms:modified>
  <cp:category/>
  <cp:version/>
  <cp:contentType/>
  <cp:contentStatus/>
</cp:coreProperties>
</file>